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додаток1" sheetId="1" r:id="rId1"/>
  </sheets>
  <definedNames>
    <definedName name="_xlnm.Print_Titles" localSheetId="0">'додаток1'!$5:$7</definedName>
    <definedName name="_xlnm.Print_Area" localSheetId="0">'додаток1'!$A$1:$F$103</definedName>
  </definedNames>
  <calcPr fullCalcOnLoad="1"/>
</workbook>
</file>

<file path=xl/sharedStrings.xml><?xml version="1.0" encoding="utf-8"?>
<sst xmlns="http://schemas.openxmlformats.org/spreadsheetml/2006/main" count="105" uniqueCount="102">
  <si>
    <t>Додаток 1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</si>
  <si>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</si>
  <si>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</si>
  <si>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</si>
  <si>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</si>
  <si>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</si>
  <si>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</si>
  <si>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</si>
  <si>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</si>
  <si>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</si>
  <si>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</si>
  <si>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</si>
  <si>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</si>
  <si>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</si>
  <si>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</si>
  <si>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</si>
  <si>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</si>
  <si>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</si>
  <si>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</si>
  <si>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</si>
  <si>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</si>
  <si>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</si>
  <si>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</si>
  <si>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</si>
  <si>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</si>
  <si>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</si>
  <si>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Інші неподаткові надходження</t>
  </si>
  <si>
    <t>Власні надходження бюджетних установ</t>
  </si>
  <si>
    <t>Плата за оренду майна бюджетних установ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</si>
  <si>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</si>
  <si>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</si>
  <si>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</si>
  <si>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Офіційні трансферти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</si>
  <si>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</si>
  <si>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</si>
  <si>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</si>
  <si>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</si>
  <si>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</si>
  <si>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ВСЬОГО ДОХОДІВ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</si>
  <si>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</si>
  <si>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</si>
  <si>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Податок на доходи фізичних осіб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</si>
  <si>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</si>
  <si>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</si>
  <si>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(з громадян)</t>
  </si>
  <si>
    <t>Збір за першу реєстрацію колісних транспортних засобів (юридичних осіб)</t>
  </si>
  <si>
    <t>Збори  та плата за спеціальне використання природних ресурсів</t>
  </si>
  <si>
    <t>Збір за місця для паркування транспортних засобів</t>
  </si>
  <si>
    <t>Збір за провадження деяких видів підприємницької діяльності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</si>
  <si>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</si>
  <si>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</si>
  <si>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</si>
  <si>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ЗЗбір за провадження торговельної діяльності (ресторанне господарство), сплачений юридичними особами</t>
  </si>
  <si>
    <t xml:space="preserve">Збір за провадження торговельної діяльності із придбанням пільгового торгового патенту </t>
  </si>
  <si>
    <t xml:space="preserve">Єдиний податок </t>
  </si>
  <si>
    <t>Єдиний податок  з юридичних осіб</t>
  </si>
  <si>
    <t>Єдиний податок  з фізичних осіб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</si>
  <si>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</si>
  <si>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об"єднань, що вилучається до бюджету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</si>
  <si>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</si>
  <si>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</si>
  <si>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</si>
  <si>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</si>
  <si>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</si>
  <si>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</si>
  <si>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</si>
  <si>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</si>
  <si>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</si>
  <si>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</si>
  <si>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</si>
  <si>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</si>
  <si>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</si>
  <si>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</si>
  <si>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</si>
  <si>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</si>
  <si>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</si>
  <si>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Інші податки та збори</t>
  </si>
  <si>
    <t>Екологічний податок</t>
  </si>
  <si>
    <t>Кошти від продажу землі</t>
  </si>
  <si>
    <t>Збір за провадження торговельної діяльності (роздрібна торгівля), сплачених фізичними особами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</si>
  <si>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</si>
  <si>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</si>
  <si>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Секретар міської ради</t>
  </si>
  <si>
    <t>О.Д.Степанишин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</si>
  <si>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</si>
  <si>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</si>
  <si>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</si>
  <si>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</si>
  <si>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</si>
  <si>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</si>
  <si>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</si>
  <si>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Збір за місця для паркування транспортних засобів, сплачений юридчними особами</t>
  </si>
  <si>
    <t>Доходи на 2012 рік</t>
  </si>
  <si>
    <t>Інша субвенція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</si>
  <si>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</si>
  <si>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</si>
  <si>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</si>
  <si>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</si>
  <si>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зв`язку, інших передбачених законодавством пільг,  (крім пільг на одержання ліків, зубопротезування, оплату електроенергії, природного і скрапленого газу на побутові потреби, твердого та рідкого 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</si>
  <si>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на покращення надання соціальних послуг найуразливішим верствам населення</t>
  </si>
  <si>
    <t>Додаткова дотація з державного бюджету на оплату праці  прцівників бюджетних установ</t>
  </si>
  <si>
    <t xml:space="preserve">до  рішення 22  сесії міської ради                 від 18.05.2012р. № 4 "Про внесення змін до бюджету міста на 2012рік"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</si>
</sst>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0" fillId="0" borderId="0" xfId="0" applyNumberFormat="1" applyFont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85" zoomScaleNormal="85" zoomScalePageLayoutView="0" workbookViewId="0" topLeftCell="A1">
      <pane xSplit="2" ySplit="8" topLeftCell="C8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" sqref="G2"/>
    </sheetView>
  </sheetViews>
  <sheetFormatPr defaultColWidth="9.140625" defaultRowHeight="15"/>
  <cols>
    <col min="1" max="1" width="11.28125" style="0" customWidth="1"/>
    <col min="2" max="2" width="44.00390625" style="0" customWidth="1"/>
    <col min="3" max="3" width="13.421875" style="0" customWidth="1"/>
    <col min="4" max="4" width="13.28125" style="0" customWidth="1"/>
    <col min="5" max="5" width="13.00390625" style="0" customWidth="1"/>
    <col min="6" max="6" width="13.421875" style="0" customWidth="1"/>
  </cols>
  <sheetData>
    <row r="1" spans="1:6" ht="15">
      <c r="A1" s="4"/>
      <c r="B1" s="4"/>
      <c r="C1" s="4"/>
      <c r="D1" s="4" t="s">
        <v>0</v>
      </c>
      <c r="E1" s="4"/>
      <c r="F1" s="4"/>
    </row>
    <row r="2" spans="1:6" ht="51" customHeight="1">
      <c r="A2" s="4"/>
      <c r="B2" s="4"/>
      <c r="C2" s="4"/>
      <c r="D2" s="31" t="s">
        <v>101</v>
      </c>
      <c r="E2" s="31"/>
      <c r="F2" s="31"/>
    </row>
    <row r="3" spans="1:6" ht="15">
      <c r="A3" s="32"/>
      <c r="B3" s="33"/>
      <c r="C3" s="33"/>
      <c r="D3" s="33"/>
      <c r="E3" s="33"/>
      <c r="F3" s="33"/>
    </row>
    <row r="4" spans="1:6" ht="15">
      <c r="A4" s="32" t="s">
        <v>92</v>
      </c>
      <c r="B4" s="33"/>
      <c r="C4" s="33"/>
      <c r="D4" s="33"/>
      <c r="E4" s="33"/>
      <c r="F4" s="33"/>
    </row>
    <row r="5" spans="1:11" ht="15">
      <c r="A5" s="34" t="s">
        <v>1</v>
      </c>
      <c r="B5" s="34" t="s">
        <v>2</v>
      </c>
      <c r="C5" s="34" t="s">
        <v>3</v>
      </c>
      <c r="D5" s="34" t="s">
        <v>4</v>
      </c>
      <c r="E5" s="34"/>
      <c r="F5" s="34" t="s">
        <v>5</v>
      </c>
      <c r="G5" s="1"/>
      <c r="H5" s="1"/>
      <c r="I5" s="1"/>
      <c r="J5" s="1"/>
      <c r="K5" s="1"/>
    </row>
    <row r="6" spans="1:11" ht="15">
      <c r="A6" s="34"/>
      <c r="B6" s="34"/>
      <c r="C6" s="34"/>
      <c r="D6" s="34" t="s">
        <v>5</v>
      </c>
      <c r="E6" s="34" t="s">
        <v>6</v>
      </c>
      <c r="F6" s="34"/>
      <c r="G6" s="1"/>
      <c r="H6" s="1"/>
      <c r="I6" s="1"/>
      <c r="J6" s="1"/>
      <c r="K6" s="1"/>
    </row>
    <row r="7" spans="1:11" ht="15">
      <c r="A7" s="34"/>
      <c r="B7" s="34"/>
      <c r="C7" s="34"/>
      <c r="D7" s="34"/>
      <c r="E7" s="34"/>
      <c r="F7" s="34"/>
      <c r="G7" s="1"/>
      <c r="H7" s="1"/>
      <c r="I7" s="1"/>
      <c r="J7" s="1"/>
      <c r="K7" s="1"/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1"/>
      <c r="H8" s="1"/>
      <c r="I8" s="1"/>
      <c r="J8" s="1"/>
      <c r="K8" s="1"/>
    </row>
    <row r="9" spans="1:6" ht="15">
      <c r="A9" s="6">
        <v>10000000</v>
      </c>
      <c r="B9" s="7" t="s">
        <v>7</v>
      </c>
      <c r="C9" s="13">
        <f>C10+C18+C22+C28+C42+C45</f>
        <v>37623800</v>
      </c>
      <c r="D9" s="13">
        <f>D10+D18+D22+D28+D45</f>
        <v>3323118.0300000003</v>
      </c>
      <c r="E9" s="13">
        <f>E10+E18+E22+E28</f>
        <v>2295818.0300000003</v>
      </c>
      <c r="F9" s="13">
        <f>C9+D9</f>
        <v>40946918.03</v>
      </c>
    </row>
    <row r="10" spans="1:6" ht="30">
      <c r="A10" s="6">
        <v>11000000</v>
      </c>
      <c r="B10" s="7" t="s">
        <v>8</v>
      </c>
      <c r="C10" s="13">
        <f>C11+C16</f>
        <v>33147100</v>
      </c>
      <c r="D10" s="13">
        <f>D11+D16</f>
        <v>0</v>
      </c>
      <c r="E10" s="13">
        <f>E11+E16</f>
        <v>0</v>
      </c>
      <c r="F10" s="13">
        <f aca="true" t="shared" si="0" ref="F10:F73">C10+D10</f>
        <v>33147100</v>
      </c>
    </row>
    <row r="11" spans="1:6" ht="15">
      <c r="A11" s="6">
        <v>11010000</v>
      </c>
      <c r="B11" s="7" t="s">
        <v>41</v>
      </c>
      <c r="C11" s="13">
        <f>SUM(C12:C15)</f>
        <v>33097100</v>
      </c>
      <c r="D11" s="13">
        <f>SUM(D12:D15)</f>
        <v>0</v>
      </c>
      <c r="E11" s="13">
        <f>SUM(E12:E15)</f>
        <v>0</v>
      </c>
      <c r="F11" s="13">
        <f t="shared" si="0"/>
        <v>33097100</v>
      </c>
    </row>
    <row r="12" spans="1:6" ht="60">
      <c r="A12" s="8">
        <v>11010100</v>
      </c>
      <c r="B12" s="9" t="s">
        <v>94</v>
      </c>
      <c r="C12" s="30">
        <v>24716000</v>
      </c>
      <c r="D12" s="14"/>
      <c r="E12" s="14"/>
      <c r="F12" s="13">
        <f t="shared" si="0"/>
        <v>24716000</v>
      </c>
    </row>
    <row r="13" spans="1:6" ht="75">
      <c r="A13" s="8">
        <v>11010200</v>
      </c>
      <c r="B13" s="9" t="s">
        <v>95</v>
      </c>
      <c r="C13" s="14">
        <v>7672900</v>
      </c>
      <c r="D13" s="14"/>
      <c r="E13" s="14"/>
      <c r="F13" s="13">
        <f t="shared" si="0"/>
        <v>7672900</v>
      </c>
    </row>
    <row r="14" spans="1:6" ht="60">
      <c r="A14" s="8">
        <v>11010400</v>
      </c>
      <c r="B14" s="9" t="s">
        <v>96</v>
      </c>
      <c r="C14" s="14">
        <v>2200</v>
      </c>
      <c r="D14" s="14"/>
      <c r="E14" s="14"/>
      <c r="F14" s="13">
        <f t="shared" si="0"/>
        <v>2200</v>
      </c>
    </row>
    <row r="15" spans="1:6" ht="45">
      <c r="A15" s="8">
        <v>11010500</v>
      </c>
      <c r="B15" s="9" t="s">
        <v>97</v>
      </c>
      <c r="C15" s="14">
        <f>170000+6000+360000+88000+82000</f>
        <v>706000</v>
      </c>
      <c r="D15" s="14"/>
      <c r="E15" s="14"/>
      <c r="F15" s="13">
        <f t="shared" si="0"/>
        <v>706000</v>
      </c>
    </row>
    <row r="16" spans="1:6" ht="15">
      <c r="A16" s="6">
        <v>11020000</v>
      </c>
      <c r="B16" s="7" t="s">
        <v>9</v>
      </c>
      <c r="C16" s="13">
        <f>C17</f>
        <v>50000</v>
      </c>
      <c r="D16" s="13">
        <f>D17</f>
        <v>0</v>
      </c>
      <c r="E16" s="13">
        <f>E17</f>
        <v>0</v>
      </c>
      <c r="F16" s="13">
        <f t="shared" si="0"/>
        <v>50000</v>
      </c>
    </row>
    <row r="17" spans="1:6" ht="30">
      <c r="A17" s="8">
        <v>11020200</v>
      </c>
      <c r="B17" s="9" t="s">
        <v>42</v>
      </c>
      <c r="C17" s="14">
        <v>50000</v>
      </c>
      <c r="D17" s="14"/>
      <c r="E17" s="14"/>
      <c r="F17" s="13">
        <f t="shared" si="0"/>
        <v>50000</v>
      </c>
    </row>
    <row r="18" spans="1:6" ht="15">
      <c r="A18" s="6">
        <v>12000000</v>
      </c>
      <c r="B18" s="7" t="s">
        <v>10</v>
      </c>
      <c r="C18" s="13">
        <f>C19</f>
        <v>0</v>
      </c>
      <c r="D18" s="13">
        <f>D19</f>
        <v>853400</v>
      </c>
      <c r="E18" s="13">
        <f>E19</f>
        <v>0</v>
      </c>
      <c r="F18" s="13">
        <f t="shared" si="0"/>
        <v>853400</v>
      </c>
    </row>
    <row r="19" spans="1:6" ht="30">
      <c r="A19" s="6">
        <v>12030000</v>
      </c>
      <c r="B19" s="7" t="s">
        <v>43</v>
      </c>
      <c r="C19" s="13">
        <f>SUM(C20:C21)</f>
        <v>0</v>
      </c>
      <c r="D19" s="13">
        <f>SUM(D20:D21)</f>
        <v>853400</v>
      </c>
      <c r="E19" s="13">
        <f>SUM(E20:E21)</f>
        <v>0</v>
      </c>
      <c r="F19" s="13">
        <f t="shared" si="0"/>
        <v>853400</v>
      </c>
    </row>
    <row r="20" spans="1:6" ht="30">
      <c r="A20" s="8">
        <v>12030100</v>
      </c>
      <c r="B20" s="9" t="s">
        <v>45</v>
      </c>
      <c r="C20" s="14"/>
      <c r="D20" s="14">
        <f>110000+210000</f>
        <v>320000</v>
      </c>
      <c r="E20" s="14"/>
      <c r="F20" s="13">
        <f t="shared" si="0"/>
        <v>320000</v>
      </c>
    </row>
    <row r="21" spans="1:6" ht="28.5" customHeight="1">
      <c r="A21" s="8">
        <v>12030200</v>
      </c>
      <c r="B21" s="9" t="s">
        <v>44</v>
      </c>
      <c r="C21" s="14"/>
      <c r="D21" s="14">
        <f>213400+320000</f>
        <v>533400</v>
      </c>
      <c r="E21" s="14"/>
      <c r="F21" s="13">
        <f t="shared" si="0"/>
        <v>533400</v>
      </c>
    </row>
    <row r="22" spans="1:6" ht="30">
      <c r="A22" s="6">
        <v>13000000</v>
      </c>
      <c r="B22" s="7" t="s">
        <v>46</v>
      </c>
      <c r="C22" s="13">
        <f>C23</f>
        <v>4158000</v>
      </c>
      <c r="D22" s="13">
        <f>D23</f>
        <v>0</v>
      </c>
      <c r="E22" s="13">
        <f>E23</f>
        <v>0</v>
      </c>
      <c r="F22" s="13">
        <f t="shared" si="0"/>
        <v>4158000</v>
      </c>
    </row>
    <row r="23" spans="1:6" ht="15">
      <c r="A23" s="6">
        <v>13050000</v>
      </c>
      <c r="B23" s="7" t="s">
        <v>11</v>
      </c>
      <c r="C23" s="13">
        <f>SUM(C24:C27)</f>
        <v>4158000</v>
      </c>
      <c r="D23" s="13">
        <f>SUM(D24:D27)</f>
        <v>0</v>
      </c>
      <c r="E23" s="13">
        <f>SUM(E24:E27)</f>
        <v>0</v>
      </c>
      <c r="F23" s="13">
        <f t="shared" si="0"/>
        <v>4158000</v>
      </c>
    </row>
    <row r="24" spans="1:6" ht="15">
      <c r="A24" s="8">
        <v>13050100</v>
      </c>
      <c r="B24" s="9" t="s">
        <v>12</v>
      </c>
      <c r="C24" s="14">
        <v>1440000</v>
      </c>
      <c r="D24" s="14"/>
      <c r="E24" s="14"/>
      <c r="F24" s="13">
        <f t="shared" si="0"/>
        <v>1440000</v>
      </c>
    </row>
    <row r="25" spans="1:6" ht="15">
      <c r="A25" s="8">
        <v>13050200</v>
      </c>
      <c r="B25" s="9" t="s">
        <v>13</v>
      </c>
      <c r="C25" s="14">
        <v>2025000</v>
      </c>
      <c r="D25" s="14"/>
      <c r="E25" s="14"/>
      <c r="F25" s="13">
        <f t="shared" si="0"/>
        <v>2025000</v>
      </c>
    </row>
    <row r="26" spans="1:6" ht="15">
      <c r="A26" s="8">
        <v>13050300</v>
      </c>
      <c r="B26" s="9" t="s">
        <v>14</v>
      </c>
      <c r="C26" s="14">
        <v>65800</v>
      </c>
      <c r="D26" s="14"/>
      <c r="E26" s="14"/>
      <c r="F26" s="13">
        <f t="shared" si="0"/>
        <v>65800</v>
      </c>
    </row>
    <row r="27" spans="1:6" ht="15">
      <c r="A27" s="8">
        <v>13050500</v>
      </c>
      <c r="B27" s="9" t="s">
        <v>15</v>
      </c>
      <c r="C27" s="14">
        <f>587200+40000</f>
        <v>627200</v>
      </c>
      <c r="D27" s="14"/>
      <c r="E27" s="14"/>
      <c r="F27" s="13">
        <f t="shared" si="0"/>
        <v>627200</v>
      </c>
    </row>
    <row r="28" spans="1:6" ht="15">
      <c r="A28" s="6">
        <v>18000000</v>
      </c>
      <c r="B28" s="7" t="s">
        <v>16</v>
      </c>
      <c r="C28" s="13">
        <f>C29+C34+C42+C31</f>
        <v>313800</v>
      </c>
      <c r="D28" s="13">
        <f>D29+D34+D42+D31</f>
        <v>2341818.0300000003</v>
      </c>
      <c r="E28" s="13">
        <f>E29+E34+E42+E31</f>
        <v>2295818.0300000003</v>
      </c>
      <c r="F28" s="13">
        <f t="shared" si="0"/>
        <v>2655618.0300000003</v>
      </c>
    </row>
    <row r="29" spans="1:6" ht="24.75" customHeight="1">
      <c r="A29" s="6">
        <v>18020000</v>
      </c>
      <c r="B29" s="7" t="s">
        <v>47</v>
      </c>
      <c r="C29" s="13">
        <f>C30</f>
        <v>32000</v>
      </c>
      <c r="D29" s="13">
        <v>0</v>
      </c>
      <c r="E29" s="13">
        <v>0</v>
      </c>
      <c r="F29" s="13">
        <f t="shared" si="0"/>
        <v>32000</v>
      </c>
    </row>
    <row r="30" spans="1:6" ht="24.75" customHeight="1">
      <c r="A30" s="8">
        <v>18020100</v>
      </c>
      <c r="B30" s="9" t="s">
        <v>91</v>
      </c>
      <c r="C30" s="29">
        <v>32000</v>
      </c>
      <c r="D30" s="13"/>
      <c r="E30" s="13"/>
      <c r="F30" s="13">
        <f>C30+D30</f>
        <v>32000</v>
      </c>
    </row>
    <row r="31" spans="1:6" ht="27.75" customHeight="1">
      <c r="A31" s="23">
        <v>18030000</v>
      </c>
      <c r="B31" s="24" t="s">
        <v>84</v>
      </c>
      <c r="C31" s="25">
        <f>C32+C33</f>
        <v>1800</v>
      </c>
      <c r="D31" s="25"/>
      <c r="E31" s="25"/>
      <c r="F31" s="25">
        <f>C31+D31</f>
        <v>1800</v>
      </c>
    </row>
    <row r="32" spans="1:6" ht="27.75" customHeight="1">
      <c r="A32" s="8">
        <v>18030100</v>
      </c>
      <c r="B32" s="9" t="s">
        <v>85</v>
      </c>
      <c r="C32" s="14">
        <v>500</v>
      </c>
      <c r="D32" s="14"/>
      <c r="E32" s="14"/>
      <c r="F32" s="13">
        <f>C32+D32</f>
        <v>500</v>
      </c>
    </row>
    <row r="33" spans="1:6" ht="27.75" customHeight="1">
      <c r="A33" s="8">
        <v>18030200</v>
      </c>
      <c r="B33" s="9" t="s">
        <v>86</v>
      </c>
      <c r="C33" s="14">
        <v>1300</v>
      </c>
      <c r="D33" s="14"/>
      <c r="E33" s="14"/>
      <c r="F33" s="13">
        <f>C33+D33</f>
        <v>1300</v>
      </c>
    </row>
    <row r="34" spans="1:6" ht="30">
      <c r="A34" s="6">
        <v>18040000</v>
      </c>
      <c r="B34" s="7" t="s">
        <v>48</v>
      </c>
      <c r="C34" s="13">
        <f>SUM(C35:C41)</f>
        <v>280000</v>
      </c>
      <c r="D34" s="13">
        <f>SUM(D35:D41)</f>
        <v>46000</v>
      </c>
      <c r="E34" s="13">
        <f>SUM(E35:E41)</f>
        <v>0</v>
      </c>
      <c r="F34" s="13">
        <f t="shared" si="0"/>
        <v>326000</v>
      </c>
    </row>
    <row r="35" spans="1:6" ht="45">
      <c r="A35" s="8">
        <v>18040100</v>
      </c>
      <c r="B35" s="9" t="s">
        <v>79</v>
      </c>
      <c r="C35" s="14">
        <v>102800</v>
      </c>
      <c r="D35" s="14"/>
      <c r="E35" s="14"/>
      <c r="F35" s="13">
        <f t="shared" si="0"/>
        <v>102800</v>
      </c>
    </row>
    <row r="36" spans="1:6" ht="45">
      <c r="A36" s="8">
        <v>18040200</v>
      </c>
      <c r="B36" s="9" t="s">
        <v>49</v>
      </c>
      <c r="C36" s="14">
        <v>112000</v>
      </c>
      <c r="D36" s="14"/>
      <c r="E36" s="14"/>
      <c r="F36" s="13">
        <f t="shared" si="0"/>
        <v>112000</v>
      </c>
    </row>
    <row r="37" spans="1:6" ht="45">
      <c r="A37" s="8">
        <v>18040600</v>
      </c>
      <c r="B37" s="9" t="s">
        <v>50</v>
      </c>
      <c r="C37" s="14">
        <v>53000</v>
      </c>
      <c r="D37" s="14"/>
      <c r="E37" s="14"/>
      <c r="F37" s="13">
        <f t="shared" si="0"/>
        <v>53000</v>
      </c>
    </row>
    <row r="38" spans="1:6" ht="45">
      <c r="A38" s="8">
        <v>18040700</v>
      </c>
      <c r="B38" s="9" t="s">
        <v>51</v>
      </c>
      <c r="C38" s="14">
        <v>2600</v>
      </c>
      <c r="D38" s="14"/>
      <c r="E38" s="14"/>
      <c r="F38" s="13">
        <f t="shared" si="0"/>
        <v>2600</v>
      </c>
    </row>
    <row r="39" spans="1:6" ht="45">
      <c r="A39" s="8">
        <v>18040800</v>
      </c>
      <c r="B39" s="9" t="s">
        <v>52</v>
      </c>
      <c r="C39" s="14">
        <v>5100</v>
      </c>
      <c r="D39" s="14"/>
      <c r="E39" s="14"/>
      <c r="F39" s="13">
        <f t="shared" si="0"/>
        <v>5100</v>
      </c>
    </row>
    <row r="40" spans="1:6" ht="30">
      <c r="A40" s="8">
        <v>18040900</v>
      </c>
      <c r="B40" s="9" t="s">
        <v>53</v>
      </c>
      <c r="C40" s="14">
        <v>4500</v>
      </c>
      <c r="D40" s="14"/>
      <c r="E40" s="14"/>
      <c r="F40" s="13">
        <f t="shared" si="0"/>
        <v>4500</v>
      </c>
    </row>
    <row r="41" spans="1:6" ht="75">
      <c r="A41" s="8">
        <v>18041500</v>
      </c>
      <c r="B41" s="9" t="s">
        <v>87</v>
      </c>
      <c r="C41" s="14"/>
      <c r="D41" s="14">
        <v>46000</v>
      </c>
      <c r="E41" s="14"/>
      <c r="F41" s="13">
        <f t="shared" si="0"/>
        <v>46000</v>
      </c>
    </row>
    <row r="42" spans="1:6" ht="15">
      <c r="A42" s="6">
        <v>18050000</v>
      </c>
      <c r="B42" s="7" t="s">
        <v>54</v>
      </c>
      <c r="C42" s="13"/>
      <c r="D42" s="13">
        <f>SUM(D43:D44)</f>
        <v>2295818.0300000003</v>
      </c>
      <c r="E42" s="13">
        <f>D42</f>
        <v>2295818.0300000003</v>
      </c>
      <c r="F42" s="13">
        <f t="shared" si="0"/>
        <v>2295818.0300000003</v>
      </c>
    </row>
    <row r="43" spans="1:6" ht="15">
      <c r="A43" s="8">
        <v>18050300</v>
      </c>
      <c r="B43" s="9" t="s">
        <v>55</v>
      </c>
      <c r="C43" s="14"/>
      <c r="D43" s="14">
        <f>E43</f>
        <v>216100</v>
      </c>
      <c r="E43" s="14">
        <f>186100+30000</f>
        <v>216100</v>
      </c>
      <c r="F43" s="13">
        <f aca="true" t="shared" si="1" ref="F43:F49">C43+D43</f>
        <v>216100</v>
      </c>
    </row>
    <row r="44" spans="1:6" ht="15">
      <c r="A44" s="8">
        <v>18050400</v>
      </c>
      <c r="B44" s="9" t="s">
        <v>56</v>
      </c>
      <c r="C44" s="14"/>
      <c r="D44" s="14">
        <f>E44</f>
        <v>2079718.03</v>
      </c>
      <c r="E44" s="14">
        <f>1824600+252725+2393.03</f>
        <v>2079718.03</v>
      </c>
      <c r="F44" s="13">
        <f t="shared" si="1"/>
        <v>2079718.03</v>
      </c>
    </row>
    <row r="45" spans="1:6" ht="15">
      <c r="A45" s="19">
        <v>19000000</v>
      </c>
      <c r="B45" s="20" t="s">
        <v>76</v>
      </c>
      <c r="C45" s="21">
        <f>C50</f>
        <v>4900</v>
      </c>
      <c r="D45" s="21">
        <f>D46</f>
        <v>127900</v>
      </c>
      <c r="E45" s="14"/>
      <c r="F45" s="13">
        <f t="shared" si="1"/>
        <v>132800</v>
      </c>
    </row>
    <row r="46" spans="1:6" ht="15">
      <c r="A46" s="19">
        <v>19010000</v>
      </c>
      <c r="B46" s="20" t="s">
        <v>77</v>
      </c>
      <c r="C46" s="14"/>
      <c r="D46" s="14">
        <f>SUM(D47:D49)</f>
        <v>127900</v>
      </c>
      <c r="E46" s="14"/>
      <c r="F46" s="13">
        <f t="shared" si="1"/>
        <v>127900</v>
      </c>
    </row>
    <row r="47" spans="1:6" ht="45">
      <c r="A47" s="26">
        <v>19010100</v>
      </c>
      <c r="B47" s="27" t="s">
        <v>88</v>
      </c>
      <c r="C47" s="28"/>
      <c r="D47" s="28">
        <v>95500</v>
      </c>
      <c r="E47" s="28"/>
      <c r="F47" s="13">
        <f t="shared" si="1"/>
        <v>95500</v>
      </c>
    </row>
    <row r="48" spans="1:6" ht="30">
      <c r="A48" s="26">
        <v>19010200</v>
      </c>
      <c r="B48" s="27" t="s">
        <v>89</v>
      </c>
      <c r="C48" s="28"/>
      <c r="D48" s="28">
        <v>18400</v>
      </c>
      <c r="E48" s="28"/>
      <c r="F48" s="13">
        <f t="shared" si="1"/>
        <v>18400</v>
      </c>
    </row>
    <row r="49" spans="1:6" ht="60">
      <c r="A49" s="26">
        <v>19010300</v>
      </c>
      <c r="B49" s="27" t="s">
        <v>90</v>
      </c>
      <c r="C49" s="28"/>
      <c r="D49" s="28">
        <v>14000</v>
      </c>
      <c r="E49" s="28"/>
      <c r="F49" s="13">
        <f t="shared" si="1"/>
        <v>14000</v>
      </c>
    </row>
    <row r="50" spans="1:6" ht="15">
      <c r="A50" s="6">
        <v>19040000</v>
      </c>
      <c r="B50" s="7" t="s">
        <v>17</v>
      </c>
      <c r="C50" s="13">
        <f>C51</f>
        <v>4900</v>
      </c>
      <c r="D50" s="13">
        <f>D51</f>
        <v>0</v>
      </c>
      <c r="E50" s="13">
        <f>E51</f>
        <v>0</v>
      </c>
      <c r="F50" s="13">
        <f t="shared" si="0"/>
        <v>4900</v>
      </c>
    </row>
    <row r="51" spans="1:6" ht="30">
      <c r="A51" s="8">
        <v>19040100</v>
      </c>
      <c r="B51" s="9" t="s">
        <v>18</v>
      </c>
      <c r="C51" s="14">
        <v>4900</v>
      </c>
      <c r="D51" s="14"/>
      <c r="E51" s="14"/>
      <c r="F51" s="13">
        <f t="shared" si="0"/>
        <v>4900</v>
      </c>
    </row>
    <row r="52" spans="1:6" ht="15">
      <c r="A52" s="6">
        <v>20000000</v>
      </c>
      <c r="B52" s="7" t="s">
        <v>19</v>
      </c>
      <c r="C52" s="13">
        <f>C53+C58+C66+C70</f>
        <v>365548</v>
      </c>
      <c r="D52" s="13">
        <f>D53+D58+D66+D70</f>
        <v>2124840</v>
      </c>
      <c r="E52" s="13">
        <f>E53+E58+E66+E70</f>
        <v>0</v>
      </c>
      <c r="F52" s="13">
        <f t="shared" si="0"/>
        <v>2490388</v>
      </c>
    </row>
    <row r="53" spans="1:6" ht="30">
      <c r="A53" s="6">
        <v>21000000</v>
      </c>
      <c r="B53" s="7" t="s">
        <v>20</v>
      </c>
      <c r="C53" s="13">
        <f>C54+C56</f>
        <v>16000</v>
      </c>
      <c r="D53" s="13">
        <f>D54+D56</f>
        <v>0</v>
      </c>
      <c r="E53" s="13">
        <f>E54+E56</f>
        <v>0</v>
      </c>
      <c r="F53" s="13">
        <f t="shared" si="0"/>
        <v>16000</v>
      </c>
    </row>
    <row r="54" spans="1:6" ht="105">
      <c r="A54" s="6">
        <v>21010000</v>
      </c>
      <c r="B54" s="7" t="s">
        <v>57</v>
      </c>
      <c r="C54" s="13">
        <f>C55</f>
        <v>4000</v>
      </c>
      <c r="D54" s="13">
        <f>D55</f>
        <v>0</v>
      </c>
      <c r="E54" s="13">
        <f>E55</f>
        <v>0</v>
      </c>
      <c r="F54" s="13">
        <f t="shared" si="0"/>
        <v>4000</v>
      </c>
    </row>
    <row r="55" spans="1:6" ht="45">
      <c r="A55" s="8">
        <v>21010300</v>
      </c>
      <c r="B55" s="9" t="s">
        <v>58</v>
      </c>
      <c r="C55" s="14">
        <v>4000</v>
      </c>
      <c r="D55" s="14"/>
      <c r="E55" s="14"/>
      <c r="F55" s="13">
        <f t="shared" si="0"/>
        <v>4000</v>
      </c>
    </row>
    <row r="56" spans="1:6" ht="15">
      <c r="A56" s="6">
        <v>21080000</v>
      </c>
      <c r="B56" s="7" t="s">
        <v>21</v>
      </c>
      <c r="C56" s="13">
        <f>SUM(C57:C57)</f>
        <v>12000</v>
      </c>
      <c r="D56" s="13">
        <f>SUM(D57:D57)</f>
        <v>0</v>
      </c>
      <c r="E56" s="13">
        <f>SUM(E57:E57)</f>
        <v>0</v>
      </c>
      <c r="F56" s="13">
        <f t="shared" si="0"/>
        <v>12000</v>
      </c>
    </row>
    <row r="57" spans="1:6" ht="15">
      <c r="A57" s="8">
        <v>21081100</v>
      </c>
      <c r="B57" s="9" t="s">
        <v>22</v>
      </c>
      <c r="C57" s="14">
        <v>12000</v>
      </c>
      <c r="D57" s="14"/>
      <c r="E57" s="14"/>
      <c r="F57" s="13">
        <f t="shared" si="0"/>
        <v>12000</v>
      </c>
    </row>
    <row r="58" spans="1:6" ht="30">
      <c r="A58" s="6">
        <v>22000000</v>
      </c>
      <c r="B58" s="7" t="s">
        <v>59</v>
      </c>
      <c r="C58" s="13">
        <f>C61+C63+C59</f>
        <v>297748</v>
      </c>
      <c r="D58" s="13">
        <f>D61+D63</f>
        <v>0</v>
      </c>
      <c r="E58" s="13">
        <f>E61+E63</f>
        <v>0</v>
      </c>
      <c r="F58" s="13">
        <f t="shared" si="0"/>
        <v>297748</v>
      </c>
    </row>
    <row r="59" spans="1:6" ht="15">
      <c r="A59" s="6">
        <v>22010000</v>
      </c>
      <c r="B59" s="7" t="s">
        <v>60</v>
      </c>
      <c r="C59" s="13">
        <f>C60</f>
        <v>15000</v>
      </c>
      <c r="D59" s="13"/>
      <c r="E59" s="13"/>
      <c r="F59" s="13">
        <f t="shared" si="0"/>
        <v>15000</v>
      </c>
    </row>
    <row r="60" spans="1:6" ht="45">
      <c r="A60" s="8">
        <v>22010300</v>
      </c>
      <c r="B60" s="9" t="s">
        <v>61</v>
      </c>
      <c r="C60" s="14">
        <v>15000</v>
      </c>
      <c r="D60" s="14"/>
      <c r="E60" s="14"/>
      <c r="F60" s="13">
        <f>C60+D60</f>
        <v>15000</v>
      </c>
    </row>
    <row r="61" spans="1:6" ht="45">
      <c r="A61" s="6">
        <v>22080000</v>
      </c>
      <c r="B61" s="7" t="s">
        <v>62</v>
      </c>
      <c r="C61" s="13">
        <f>C62</f>
        <v>82748</v>
      </c>
      <c r="D61" s="13">
        <f>D62</f>
        <v>0</v>
      </c>
      <c r="E61" s="13">
        <f>E62</f>
        <v>0</v>
      </c>
      <c r="F61" s="13">
        <f t="shared" si="0"/>
        <v>82748</v>
      </c>
    </row>
    <row r="62" spans="1:6" ht="60">
      <c r="A62" s="8">
        <v>22080400</v>
      </c>
      <c r="B62" s="9" t="s">
        <v>63</v>
      </c>
      <c r="C62" s="14">
        <v>82748</v>
      </c>
      <c r="D62" s="14"/>
      <c r="E62" s="14"/>
      <c r="F62" s="13">
        <f t="shared" si="0"/>
        <v>82748</v>
      </c>
    </row>
    <row r="63" spans="1:6" ht="15">
      <c r="A63" s="6">
        <v>22090000</v>
      </c>
      <c r="B63" s="7" t="s">
        <v>23</v>
      </c>
      <c r="C63" s="13">
        <f>SUM(C64:C65)</f>
        <v>200000</v>
      </c>
      <c r="D63" s="13">
        <f>SUM(D64:D65)</f>
        <v>0</v>
      </c>
      <c r="E63" s="13">
        <f>SUM(E64:E65)</f>
        <v>0</v>
      </c>
      <c r="F63" s="13">
        <f t="shared" si="0"/>
        <v>200000</v>
      </c>
    </row>
    <row r="64" spans="1:6" ht="40.5" customHeight="1">
      <c r="A64" s="8">
        <v>22090100</v>
      </c>
      <c r="B64" s="9" t="s">
        <v>24</v>
      </c>
      <c r="C64" s="14">
        <v>188000</v>
      </c>
      <c r="D64" s="14"/>
      <c r="E64" s="14"/>
      <c r="F64" s="13">
        <f t="shared" si="0"/>
        <v>188000</v>
      </c>
    </row>
    <row r="65" spans="1:6" ht="45">
      <c r="A65" s="8">
        <v>22090400</v>
      </c>
      <c r="B65" s="9" t="s">
        <v>25</v>
      </c>
      <c r="C65" s="14">
        <v>12000</v>
      </c>
      <c r="D65" s="14"/>
      <c r="E65" s="14"/>
      <c r="F65" s="13">
        <f t="shared" si="0"/>
        <v>12000</v>
      </c>
    </row>
    <row r="66" spans="1:6" ht="15">
      <c r="A66" s="6">
        <v>24000000</v>
      </c>
      <c r="B66" s="7" t="s">
        <v>26</v>
      </c>
      <c r="C66" s="13">
        <f>C67</f>
        <v>51800</v>
      </c>
      <c r="D66" s="13">
        <f>D67</f>
        <v>20000</v>
      </c>
      <c r="E66" s="13">
        <f>E67</f>
        <v>0</v>
      </c>
      <c r="F66" s="13">
        <f t="shared" si="0"/>
        <v>71800</v>
      </c>
    </row>
    <row r="67" spans="1:6" ht="15">
      <c r="A67" s="6">
        <v>24060000</v>
      </c>
      <c r="B67" s="7" t="s">
        <v>21</v>
      </c>
      <c r="C67" s="13">
        <f>SUM(C68:C69)</f>
        <v>51800</v>
      </c>
      <c r="D67" s="13">
        <f>SUM(D68:D69)</f>
        <v>20000</v>
      </c>
      <c r="E67" s="13">
        <f>SUM(E68:E69)</f>
        <v>0</v>
      </c>
      <c r="F67" s="13">
        <f t="shared" si="0"/>
        <v>71800</v>
      </c>
    </row>
    <row r="68" spans="1:6" ht="15">
      <c r="A68" s="8">
        <v>24060300</v>
      </c>
      <c r="B68" s="9" t="s">
        <v>21</v>
      </c>
      <c r="C68" s="14">
        <v>51800</v>
      </c>
      <c r="D68" s="14"/>
      <c r="E68" s="14"/>
      <c r="F68" s="13">
        <f t="shared" si="0"/>
        <v>51800</v>
      </c>
    </row>
    <row r="69" spans="1:6" ht="60">
      <c r="A69" s="8">
        <v>24062100</v>
      </c>
      <c r="B69" s="9" t="s">
        <v>64</v>
      </c>
      <c r="C69" s="14"/>
      <c r="D69" s="14">
        <v>20000</v>
      </c>
      <c r="E69" s="14"/>
      <c r="F69" s="13">
        <f t="shared" si="0"/>
        <v>20000</v>
      </c>
    </row>
    <row r="70" spans="1:6" ht="15">
      <c r="A70" s="6">
        <v>25000000</v>
      </c>
      <c r="B70" s="7" t="s">
        <v>27</v>
      </c>
      <c r="C70" s="13">
        <f>C71+C76</f>
        <v>0</v>
      </c>
      <c r="D70" s="13">
        <f>D71+D76</f>
        <v>2104840</v>
      </c>
      <c r="E70" s="13">
        <f>E71+E76</f>
        <v>0</v>
      </c>
      <c r="F70" s="13">
        <f t="shared" si="0"/>
        <v>2104840</v>
      </c>
    </row>
    <row r="71" spans="1:6" ht="44.25" customHeight="1">
      <c r="A71" s="6">
        <v>25010000</v>
      </c>
      <c r="B71" s="7" t="s">
        <v>65</v>
      </c>
      <c r="C71" s="13">
        <f>SUM(C72:C74)</f>
        <v>0</v>
      </c>
      <c r="D71" s="13">
        <f>SUM(D72:D75)</f>
        <v>1845127</v>
      </c>
      <c r="E71" s="13">
        <f>SUM(E72:E74)</f>
        <v>0</v>
      </c>
      <c r="F71" s="13">
        <f t="shared" si="0"/>
        <v>1845127</v>
      </c>
    </row>
    <row r="72" spans="1:6" ht="30">
      <c r="A72" s="8">
        <v>25010100</v>
      </c>
      <c r="B72" s="9" t="s">
        <v>66</v>
      </c>
      <c r="C72" s="14"/>
      <c r="D72" s="14">
        <f>1185800+416777+13000</f>
        <v>1615577</v>
      </c>
      <c r="E72" s="14"/>
      <c r="F72" s="13">
        <f t="shared" si="0"/>
        <v>1615577</v>
      </c>
    </row>
    <row r="73" spans="1:6" ht="30">
      <c r="A73" s="8">
        <v>25010200</v>
      </c>
      <c r="B73" s="9" t="s">
        <v>67</v>
      </c>
      <c r="C73" s="14"/>
      <c r="D73" s="14">
        <v>1000</v>
      </c>
      <c r="E73" s="14"/>
      <c r="F73" s="13">
        <f t="shared" si="0"/>
        <v>1000</v>
      </c>
    </row>
    <row r="74" spans="1:6" ht="15">
      <c r="A74" s="8">
        <v>25010300</v>
      </c>
      <c r="B74" s="9" t="s">
        <v>28</v>
      </c>
      <c r="C74" s="14"/>
      <c r="D74" s="14">
        <v>227350</v>
      </c>
      <c r="E74" s="14"/>
      <c r="F74" s="13">
        <f aca="true" t="shared" si="2" ref="F74:F100">C74+D74</f>
        <v>227350</v>
      </c>
    </row>
    <row r="75" spans="1:6" ht="45">
      <c r="A75" s="8">
        <v>25010400</v>
      </c>
      <c r="B75" s="9" t="s">
        <v>68</v>
      </c>
      <c r="C75" s="14"/>
      <c r="D75" s="14">
        <v>1200</v>
      </c>
      <c r="E75" s="14"/>
      <c r="F75" s="13">
        <f t="shared" si="2"/>
        <v>1200</v>
      </c>
    </row>
    <row r="76" spans="1:6" ht="30">
      <c r="A76" s="6">
        <v>25020000</v>
      </c>
      <c r="B76" s="7" t="s">
        <v>29</v>
      </c>
      <c r="C76" s="13">
        <f>SUM(C77:C78)</f>
        <v>0</v>
      </c>
      <c r="D76" s="13">
        <f>SUM(D77:D78)</f>
        <v>259713</v>
      </c>
      <c r="E76" s="13">
        <f>SUM(E77:E78)</f>
        <v>0</v>
      </c>
      <c r="F76" s="13">
        <f t="shared" si="2"/>
        <v>259713</v>
      </c>
    </row>
    <row r="77" spans="1:6" ht="15">
      <c r="A77" s="8">
        <v>25020100</v>
      </c>
      <c r="B77" s="9" t="s">
        <v>69</v>
      </c>
      <c r="C77" s="14"/>
      <c r="D77" s="14">
        <v>183670</v>
      </c>
      <c r="E77" s="14"/>
      <c r="F77" s="13">
        <f t="shared" si="2"/>
        <v>183670</v>
      </c>
    </row>
    <row r="78" spans="1:6" ht="60">
      <c r="A78" s="8">
        <v>25020200</v>
      </c>
      <c r="B78" s="9" t="s">
        <v>80</v>
      </c>
      <c r="C78" s="14"/>
      <c r="D78" s="14">
        <v>76043</v>
      </c>
      <c r="E78" s="14"/>
      <c r="F78" s="13">
        <f t="shared" si="2"/>
        <v>76043</v>
      </c>
    </row>
    <row r="79" spans="1:6" ht="15">
      <c r="A79" s="6">
        <v>30000000</v>
      </c>
      <c r="B79" s="7" t="s">
        <v>30</v>
      </c>
      <c r="C79" s="13">
        <f>C80</f>
        <v>2900</v>
      </c>
      <c r="D79" s="13">
        <f>D80+D83</f>
        <v>353875.05</v>
      </c>
      <c r="E79" s="13">
        <f>E80+E83</f>
        <v>353875.05</v>
      </c>
      <c r="F79" s="13">
        <f t="shared" si="2"/>
        <v>356775.05</v>
      </c>
    </row>
    <row r="80" spans="1:6" ht="30">
      <c r="A80" s="6">
        <v>31000000</v>
      </c>
      <c r="B80" s="7" t="s">
        <v>31</v>
      </c>
      <c r="C80" s="13">
        <f>C81</f>
        <v>2900</v>
      </c>
      <c r="D80" s="13">
        <f>D81</f>
        <v>0</v>
      </c>
      <c r="E80" s="13">
        <f>E81</f>
        <v>0</v>
      </c>
      <c r="F80" s="13">
        <f t="shared" si="2"/>
        <v>2900</v>
      </c>
    </row>
    <row r="81" spans="1:6" ht="90" customHeight="1">
      <c r="A81" s="6">
        <v>31010000</v>
      </c>
      <c r="B81" s="7" t="s">
        <v>70</v>
      </c>
      <c r="C81" s="13">
        <f>C82</f>
        <v>2900</v>
      </c>
      <c r="D81" s="13">
        <f>D82</f>
        <v>0</v>
      </c>
      <c r="E81" s="13">
        <f>E82</f>
        <v>0</v>
      </c>
      <c r="F81" s="13">
        <f t="shared" si="2"/>
        <v>2900</v>
      </c>
    </row>
    <row r="82" spans="1:6" ht="90">
      <c r="A82" s="8">
        <v>31010200</v>
      </c>
      <c r="B82" s="9" t="s">
        <v>71</v>
      </c>
      <c r="C82" s="14">
        <v>2900</v>
      </c>
      <c r="D82" s="14"/>
      <c r="E82" s="14"/>
      <c r="F82" s="13">
        <f t="shared" si="2"/>
        <v>2900</v>
      </c>
    </row>
    <row r="83" spans="1:6" ht="18" customHeight="1">
      <c r="A83" s="10">
        <v>33000000</v>
      </c>
      <c r="B83" s="11" t="s">
        <v>72</v>
      </c>
      <c r="C83" s="15">
        <f aca="true" t="shared" si="3" ref="C83:E84">C84</f>
        <v>0</v>
      </c>
      <c r="D83" s="15">
        <f t="shared" si="3"/>
        <v>353875.05</v>
      </c>
      <c r="E83" s="15">
        <f t="shared" si="3"/>
        <v>353875.05</v>
      </c>
      <c r="F83" s="13">
        <f t="shared" si="2"/>
        <v>353875.05</v>
      </c>
    </row>
    <row r="84" spans="1:6" ht="15">
      <c r="A84" s="10">
        <v>33010000</v>
      </c>
      <c r="B84" s="11" t="s">
        <v>78</v>
      </c>
      <c r="C84" s="15">
        <f t="shared" si="3"/>
        <v>0</v>
      </c>
      <c r="D84" s="15">
        <f t="shared" si="3"/>
        <v>353875.05</v>
      </c>
      <c r="E84" s="15">
        <f t="shared" si="3"/>
        <v>353875.05</v>
      </c>
      <c r="F84" s="13">
        <f t="shared" si="2"/>
        <v>353875.05</v>
      </c>
    </row>
    <row r="85" spans="1:6" ht="60">
      <c r="A85" s="8">
        <v>33010100</v>
      </c>
      <c r="B85" s="9" t="s">
        <v>73</v>
      </c>
      <c r="C85" s="14"/>
      <c r="D85" s="14">
        <f>E85</f>
        <v>353875.05</v>
      </c>
      <c r="E85" s="14">
        <f>188305+25570.05+140000</f>
        <v>353875.05</v>
      </c>
      <c r="F85" s="13">
        <f t="shared" si="2"/>
        <v>353875.05</v>
      </c>
    </row>
    <row r="86" spans="1:6" ht="21" customHeight="1">
      <c r="A86" s="6">
        <v>40000000</v>
      </c>
      <c r="B86" s="7" t="s">
        <v>32</v>
      </c>
      <c r="C86" s="13">
        <f>C87</f>
        <v>81276015</v>
      </c>
      <c r="D86" s="13">
        <f>D87</f>
        <v>2993200</v>
      </c>
      <c r="E86" s="13">
        <f>E87</f>
        <v>0</v>
      </c>
      <c r="F86" s="13">
        <f t="shared" si="2"/>
        <v>84269215</v>
      </c>
    </row>
    <row r="87" spans="1:6" ht="23.25" customHeight="1">
      <c r="A87" s="6">
        <v>41000000</v>
      </c>
      <c r="B87" s="7" t="s">
        <v>33</v>
      </c>
      <c r="C87" s="13">
        <f>C88+C93</f>
        <v>81276015</v>
      </c>
      <c r="D87" s="13">
        <f>D88+D93</f>
        <v>2993200</v>
      </c>
      <c r="E87" s="13">
        <f>E88+E93</f>
        <v>0</v>
      </c>
      <c r="F87" s="13">
        <f t="shared" si="2"/>
        <v>84269215</v>
      </c>
    </row>
    <row r="88" spans="1:6" ht="15">
      <c r="A88" s="6">
        <v>41020000</v>
      </c>
      <c r="B88" s="7" t="s">
        <v>34</v>
      </c>
      <c r="C88" s="13">
        <f>SUM(C89:C92)</f>
        <v>37722600</v>
      </c>
      <c r="D88" s="13">
        <f>D89</f>
        <v>0</v>
      </c>
      <c r="E88" s="13">
        <f>E89</f>
        <v>0</v>
      </c>
      <c r="F88" s="13">
        <f t="shared" si="2"/>
        <v>37722600</v>
      </c>
    </row>
    <row r="89" spans="1:6" ht="34.5" customHeight="1">
      <c r="A89" s="8">
        <v>41020100</v>
      </c>
      <c r="B89" s="9" t="s">
        <v>74</v>
      </c>
      <c r="C89" s="14">
        <v>36508100</v>
      </c>
      <c r="D89" s="14"/>
      <c r="E89" s="14"/>
      <c r="F89" s="13">
        <f t="shared" si="2"/>
        <v>36508100</v>
      </c>
    </row>
    <row r="90" spans="1:6" ht="39.75" customHeight="1">
      <c r="A90" s="8">
        <v>41020600</v>
      </c>
      <c r="B90" s="9" t="s">
        <v>75</v>
      </c>
      <c r="C90" s="14">
        <v>1214500</v>
      </c>
      <c r="D90" s="14"/>
      <c r="E90" s="14"/>
      <c r="F90" s="13">
        <f t="shared" si="2"/>
        <v>1214500</v>
      </c>
    </row>
    <row r="91" spans="1:6" ht="24" customHeight="1" hidden="1">
      <c r="A91" s="8">
        <v>41021200</v>
      </c>
      <c r="B91" s="9" t="s">
        <v>99</v>
      </c>
      <c r="C91" s="14"/>
      <c r="D91" s="14"/>
      <c r="E91" s="14"/>
      <c r="F91" s="13">
        <f t="shared" si="2"/>
        <v>0</v>
      </c>
    </row>
    <row r="92" spans="1:6" ht="28.5" customHeight="1" hidden="1">
      <c r="A92" s="8">
        <v>41021800</v>
      </c>
      <c r="B92" s="9" t="s">
        <v>100</v>
      </c>
      <c r="C92" s="14"/>
      <c r="D92" s="14"/>
      <c r="E92" s="14"/>
      <c r="F92" s="13">
        <f t="shared" si="2"/>
        <v>0</v>
      </c>
    </row>
    <row r="93" spans="1:6" ht="15">
      <c r="A93" s="6">
        <v>41030000</v>
      </c>
      <c r="B93" s="7" t="s">
        <v>35</v>
      </c>
      <c r="C93" s="13">
        <f>SUM(C94:C100)</f>
        <v>43553415</v>
      </c>
      <c r="D93" s="13">
        <f>SUM(D94:D100)</f>
        <v>2993200</v>
      </c>
      <c r="E93" s="13">
        <f>SUM(E94:E100)</f>
        <v>0</v>
      </c>
      <c r="F93" s="13">
        <f t="shared" si="2"/>
        <v>46546615</v>
      </c>
    </row>
    <row r="94" spans="1:6" ht="75">
      <c r="A94" s="8">
        <v>41030600</v>
      </c>
      <c r="B94" s="9" t="s">
        <v>36</v>
      </c>
      <c r="C94" s="14">
        <f>26023820</f>
        <v>26023820</v>
      </c>
      <c r="D94" s="14"/>
      <c r="E94" s="14"/>
      <c r="F94" s="13">
        <f t="shared" si="2"/>
        <v>26023820</v>
      </c>
    </row>
    <row r="95" spans="1:6" ht="135">
      <c r="A95" s="8">
        <v>41030800</v>
      </c>
      <c r="B95" s="9" t="s">
        <v>39</v>
      </c>
      <c r="C95" s="14">
        <v>15075700</v>
      </c>
      <c r="D95" s="14">
        <v>0</v>
      </c>
      <c r="E95" s="14"/>
      <c r="F95" s="13">
        <f t="shared" si="2"/>
        <v>15075700</v>
      </c>
    </row>
    <row r="96" spans="1:6" ht="204" customHeight="1">
      <c r="A96" s="8">
        <v>41030900</v>
      </c>
      <c r="B96" s="9" t="s">
        <v>98</v>
      </c>
      <c r="C96" s="14">
        <f>2085400+13000</f>
        <v>2098400</v>
      </c>
      <c r="D96" s="14"/>
      <c r="E96" s="14"/>
      <c r="F96" s="13">
        <f t="shared" si="2"/>
        <v>2098400</v>
      </c>
    </row>
    <row r="97" spans="1:6" ht="59.25" customHeight="1">
      <c r="A97" s="8">
        <v>41031000</v>
      </c>
      <c r="B97" s="9" t="s">
        <v>37</v>
      </c>
      <c r="C97" s="14">
        <v>12800</v>
      </c>
      <c r="D97" s="14"/>
      <c r="E97" s="14"/>
      <c r="F97" s="13">
        <f t="shared" si="2"/>
        <v>12800</v>
      </c>
    </row>
    <row r="98" spans="1:6" ht="60.75" customHeight="1">
      <c r="A98" s="8">
        <v>41034400</v>
      </c>
      <c r="B98" s="22" t="s">
        <v>81</v>
      </c>
      <c r="C98" s="14"/>
      <c r="D98" s="14">
        <f>2169000+824200</f>
        <v>2993200</v>
      </c>
      <c r="E98" s="14"/>
      <c r="F98" s="13">
        <f t="shared" si="2"/>
        <v>2993200</v>
      </c>
    </row>
    <row r="99" spans="1:6" ht="20.25" customHeight="1">
      <c r="A99" s="8">
        <v>41035000</v>
      </c>
      <c r="B99" s="22" t="s">
        <v>93</v>
      </c>
      <c r="C99" s="14">
        <f>106795</f>
        <v>106795</v>
      </c>
      <c r="D99" s="14"/>
      <c r="E99" s="14"/>
      <c r="F99" s="13">
        <f t="shared" si="2"/>
        <v>106795</v>
      </c>
    </row>
    <row r="100" spans="1:6" ht="86.25" customHeight="1">
      <c r="A100" s="8">
        <v>41035800</v>
      </c>
      <c r="B100" s="9" t="s">
        <v>40</v>
      </c>
      <c r="C100" s="14">
        <v>235900</v>
      </c>
      <c r="D100" s="14"/>
      <c r="E100" s="14"/>
      <c r="F100" s="13">
        <f t="shared" si="2"/>
        <v>235900</v>
      </c>
    </row>
    <row r="101" spans="1:6" ht="23.25" customHeight="1">
      <c r="A101" s="6" t="s">
        <v>38</v>
      </c>
      <c r="B101" s="7"/>
      <c r="C101" s="13">
        <f>C9+C52+C79+C86</f>
        <v>119268263</v>
      </c>
      <c r="D101" s="13">
        <f>D9+D52+D79+D86</f>
        <v>8795033.08</v>
      </c>
      <c r="E101" s="13">
        <f>E9+E52+E79+E86</f>
        <v>2649693.08</v>
      </c>
      <c r="F101" s="13">
        <f>F9+F52+F79+F86</f>
        <v>128063296.08</v>
      </c>
    </row>
    <row r="102" spans="4:6" ht="29.25" customHeight="1">
      <c r="D102" s="3"/>
      <c r="F102" s="3"/>
    </row>
    <row r="103" spans="2:6" ht="15">
      <c r="B103" s="2" t="s">
        <v>82</v>
      </c>
      <c r="D103" s="2" t="s">
        <v>83</v>
      </c>
      <c r="F103" s="3"/>
    </row>
    <row r="104" spans="2:6" ht="15">
      <c r="B104" s="2"/>
      <c r="D104" s="2"/>
      <c r="F104" s="3"/>
    </row>
    <row r="105" spans="2:6" ht="15">
      <c r="B105" s="2"/>
      <c r="D105" s="2"/>
      <c r="F105" s="3"/>
    </row>
    <row r="106" spans="2:6" ht="15">
      <c r="B106" s="2"/>
      <c r="C106" s="3"/>
      <c r="D106" s="3"/>
      <c r="E106" s="3"/>
      <c r="F106" s="3"/>
    </row>
    <row r="107" spans="2:6" ht="15">
      <c r="B107" s="2"/>
      <c r="D107" s="2"/>
      <c r="F107" s="3"/>
    </row>
    <row r="108" spans="2:6" ht="15">
      <c r="B108" s="2"/>
      <c r="C108" s="3"/>
      <c r="D108" s="3"/>
      <c r="E108" s="3"/>
      <c r="F108" s="3"/>
    </row>
    <row r="109" spans="2:6" ht="15">
      <c r="B109" s="2"/>
      <c r="C109" s="3"/>
      <c r="D109" s="3"/>
      <c r="E109" s="3"/>
      <c r="F109" s="3"/>
    </row>
    <row r="110" spans="2:6" ht="15">
      <c r="B110" s="2"/>
      <c r="D110" s="2"/>
      <c r="F110" s="3"/>
    </row>
    <row r="111" spans="2:6" ht="15">
      <c r="B111" s="2"/>
      <c r="C111" s="3"/>
      <c r="D111" s="3"/>
      <c r="E111" s="3"/>
      <c r="F111" s="3"/>
    </row>
    <row r="112" spans="2:6" ht="15">
      <c r="B112" s="2"/>
      <c r="D112" s="2"/>
      <c r="F112" s="3"/>
    </row>
    <row r="113" spans="2:6" ht="15">
      <c r="B113" s="2"/>
      <c r="C113" s="3"/>
      <c r="D113" s="3"/>
      <c r="E113" s="3"/>
      <c r="F113" s="3"/>
    </row>
    <row r="114" spans="2:6" ht="15">
      <c r="B114" s="2"/>
      <c r="D114" s="2"/>
      <c r="F114" s="3"/>
    </row>
    <row r="115" spans="2:6" ht="15">
      <c r="B115" s="2"/>
      <c r="C115" s="3"/>
      <c r="D115" s="3"/>
      <c r="E115" s="3"/>
      <c r="F115" s="3"/>
    </row>
    <row r="116" spans="2:6" ht="15">
      <c r="B116" s="2"/>
      <c r="C116" s="3"/>
      <c r="D116" s="3"/>
      <c r="E116" s="3"/>
      <c r="F116" s="3"/>
    </row>
    <row r="117" spans="2:6" ht="15">
      <c r="B117" s="2"/>
      <c r="C117" s="3"/>
      <c r="D117" s="3"/>
      <c r="E117" s="3"/>
      <c r="F117" s="3"/>
    </row>
    <row r="118" spans="2:5" ht="15">
      <c r="B118" s="2"/>
      <c r="E118" s="2"/>
    </row>
    <row r="119" spans="2:6" ht="15">
      <c r="B119" s="2"/>
      <c r="C119" s="3"/>
      <c r="D119" s="3"/>
      <c r="E119" s="3"/>
      <c r="F119" s="3"/>
    </row>
    <row r="120" spans="3:6" ht="15">
      <c r="C120" s="3"/>
      <c r="D120" s="3"/>
      <c r="E120" s="3"/>
      <c r="F120" s="16"/>
    </row>
    <row r="121" spans="3:6" ht="15">
      <c r="C121" s="3"/>
      <c r="D121" s="3"/>
      <c r="E121" s="12"/>
      <c r="F121" s="16"/>
    </row>
    <row r="122" spans="2:6" ht="15">
      <c r="B122" s="2"/>
      <c r="C122" s="3"/>
      <c r="D122" s="3"/>
      <c r="E122" s="3"/>
      <c r="F122" s="3"/>
    </row>
    <row r="123" spans="2:6" ht="15">
      <c r="B123" s="2"/>
      <c r="C123" s="3"/>
      <c r="D123" s="3"/>
      <c r="E123" s="3"/>
      <c r="F123" s="3"/>
    </row>
    <row r="124" spans="2:6" ht="15">
      <c r="B124" s="2"/>
      <c r="C124" s="3"/>
      <c r="D124" s="3"/>
      <c r="E124" s="3"/>
      <c r="F124" s="3"/>
    </row>
    <row r="125" spans="2:6" ht="15">
      <c r="B125" s="2"/>
      <c r="C125" s="3"/>
      <c r="D125" s="3"/>
      <c r="E125" s="3"/>
      <c r="F125" s="3"/>
    </row>
    <row r="126" spans="2:6" ht="15">
      <c r="B126" s="2"/>
      <c r="C126" s="3"/>
      <c r="D126" s="3"/>
      <c r="E126" s="3"/>
      <c r="F126" s="3"/>
    </row>
    <row r="127" spans="2:6" ht="15">
      <c r="B127" s="2"/>
      <c r="C127" s="3"/>
      <c r="D127" s="3"/>
      <c r="E127" s="3"/>
      <c r="F127" s="3"/>
    </row>
    <row r="128" spans="2:6" ht="15">
      <c r="B128" s="2"/>
      <c r="C128" s="3"/>
      <c r="D128" s="3"/>
      <c r="E128" s="3"/>
      <c r="F128" s="3"/>
    </row>
    <row r="129" spans="2:6" ht="15">
      <c r="B129" s="2"/>
      <c r="C129" s="3"/>
      <c r="D129" s="3"/>
      <c r="E129" s="3"/>
      <c r="F129" s="3"/>
    </row>
    <row r="130" spans="2:6" ht="15">
      <c r="B130" s="2"/>
      <c r="C130" s="3"/>
      <c r="E130" s="2"/>
      <c r="F130" s="17"/>
    </row>
    <row r="131" spans="2:6" ht="15">
      <c r="B131" s="2"/>
      <c r="C131" s="3"/>
      <c r="E131" s="2"/>
      <c r="F131" s="17"/>
    </row>
    <row r="132" spans="3:6" ht="15">
      <c r="C132" s="3"/>
      <c r="D132" s="3"/>
      <c r="E132" s="3"/>
      <c r="F132" s="16"/>
    </row>
    <row r="133" spans="3:6" ht="15">
      <c r="C133" s="3"/>
      <c r="D133" s="3"/>
      <c r="E133" s="3"/>
      <c r="F133" s="16"/>
    </row>
    <row r="134" spans="3:6" ht="15">
      <c r="C134" s="3"/>
      <c r="D134" s="3"/>
      <c r="E134" s="3"/>
      <c r="F134" s="18"/>
    </row>
    <row r="135" spans="3:6" ht="15">
      <c r="C135" s="3"/>
      <c r="D135" s="3"/>
      <c r="E135" s="3"/>
      <c r="F135" s="3"/>
    </row>
    <row r="137" spans="3:6" ht="15">
      <c r="C137" s="3"/>
      <c r="D137" s="3"/>
      <c r="E137" s="3"/>
      <c r="F137" s="3"/>
    </row>
  </sheetData>
  <sheetProtection/>
  <mergeCells count="10">
    <mergeCell ref="D2:F2"/>
    <mergeCell ref="A4:F4"/>
    <mergeCell ref="A3:F3"/>
    <mergeCell ref="A5:A7"/>
    <mergeCell ref="B5:B7"/>
    <mergeCell ref="C5:C7"/>
    <mergeCell ref="D5:E5"/>
    <mergeCell ref="D6:D7"/>
    <mergeCell ref="E6:E7"/>
    <mergeCell ref="F5:F7"/>
  </mergeCells>
  <printOptions/>
  <pageMargins left="0.8267716535433072" right="0.35433070866141736" top="0.1968503937007874" bottom="0.15748031496062992" header="0" footer="0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2012-05-14T10:29:03Z</cp:lastPrinted>
  <dcterms:created xsi:type="dcterms:W3CDTF">2010-04-28T06:55:12Z</dcterms:created>
  <dcterms:modified xsi:type="dcterms:W3CDTF">2012-05-28T11:43:32Z</dcterms:modified>
  <cp:category/>
  <cp:version/>
  <cp:contentType/>
  <cp:contentStatus/>
</cp:coreProperties>
</file>